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10980"/>
  </bookViews>
  <sheets>
    <sheet name="RISH-ф125" sheetId="3" r:id="rId1"/>
  </sheets>
  <calcPr calcId="145621"/>
</workbook>
</file>

<file path=xl/calcChain.xml><?xml version="1.0" encoding="utf-8"?>
<calcChain xmlns="http://schemas.openxmlformats.org/spreadsheetml/2006/main">
  <c r="D51" i="3" l="1"/>
  <c r="D50" i="3"/>
  <c r="D49" i="3"/>
  <c r="D47" i="3"/>
  <c r="D48" i="3" s="1"/>
  <c r="D44" i="3"/>
  <c r="D45" i="3" s="1"/>
  <c r="D46" i="3" s="1"/>
  <c r="D42" i="3"/>
  <c r="D40" i="3"/>
  <c r="D39" i="3"/>
  <c r="D37" i="3"/>
  <c r="D36" i="3"/>
  <c r="D28" i="3"/>
  <c r="D11" i="3"/>
  <c r="D43" i="3" s="1"/>
  <c r="A7" i="3"/>
  <c r="A8" i="3" s="1"/>
  <c r="A9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6" i="3" s="1"/>
  <c r="A37" i="3" s="1"/>
  <c r="A38" i="3" s="1"/>
  <c r="A39" i="3" s="1"/>
  <c r="A40" i="3" s="1"/>
  <c r="A42" i="3" s="1"/>
  <c r="A43" i="3" s="1"/>
  <c r="A44" i="3" s="1"/>
  <c r="D6" i="3"/>
  <c r="D7" i="3" s="1"/>
  <c r="D8" i="3" s="1"/>
  <c r="D9" i="3" s="1"/>
  <c r="A6" i="3"/>
  <c r="D5" i="3"/>
  <c r="A45" i="3" l="1"/>
  <c r="A46" i="3"/>
  <c r="A47" i="3" s="1"/>
  <c r="A48" i="3" s="1"/>
  <c r="A49" i="3" s="1"/>
  <c r="A50" i="3" s="1"/>
  <c r="A51" i="3" s="1"/>
  <c r="D12" i="3"/>
  <c r="D13" i="3" s="1"/>
  <c r="D14" i="3" s="1"/>
</calcChain>
</file>

<file path=xl/sharedStrings.xml><?xml version="1.0" encoding="utf-8"?>
<sst xmlns="http://schemas.openxmlformats.org/spreadsheetml/2006/main" count="101" uniqueCount="61">
  <si>
    <t>№</t>
  </si>
  <si>
    <t>м</t>
  </si>
  <si>
    <t>ед. мярка</t>
  </si>
  <si>
    <t>Вид и спецификация</t>
  </si>
  <si>
    <t>ДОСТАВКА И МОНТАЖ НА ТРЪБИ ПЕ Ф125  DN10</t>
  </si>
  <si>
    <t>количество</t>
  </si>
  <si>
    <t>бр.</t>
  </si>
  <si>
    <t>Направа челна заварка на тръбно съединение от полиетиленови тръби ф 125 мм</t>
  </si>
  <si>
    <t>надземен ПХ ф70/80 с фланцова пета</t>
  </si>
  <si>
    <t>ОБ - тройник ф125-10</t>
  </si>
  <si>
    <t>ОБ - СКф80 ПХф70/80</t>
  </si>
  <si>
    <t>ОБ - СКф80</t>
  </si>
  <si>
    <t>Доставка и монтаж на АВ ф80</t>
  </si>
  <si>
    <t>Монтаж на полиетиленови тръби на челна заварка в  открити изкопи ф 25 мм &lt;&lt;09-50-059&gt;&gt;</t>
  </si>
  <si>
    <t>Доставка кол. с външна резба ф25/3/4"</t>
  </si>
  <si>
    <t>Доставка адаптор мъжки ф25/3/4"</t>
  </si>
  <si>
    <t>Доставка водовземна скоба ф125/3/4"</t>
  </si>
  <si>
    <t>ДЕЗИНФЕКЦИЯ ВОДОПРОВОДИ ф100ММ</t>
  </si>
  <si>
    <t>100 м.</t>
  </si>
  <si>
    <t>ОБ - коляно 30 град. ф125-10</t>
  </si>
  <si>
    <t>ОБ - коляно 90 град. ф125-10</t>
  </si>
  <si>
    <t>Тройник намалител 125/90-10</t>
  </si>
  <si>
    <t>СК Ф 80</t>
  </si>
  <si>
    <t xml:space="preserve">ТЕХНИЧЕСКА СПЕЦИФИКАЦИЯ </t>
  </si>
  <si>
    <t>1</t>
  </si>
  <si>
    <t>ИЗКОПИ С ШИРИНА 0.60 - 1.20м В УКРЕПЕНИ ЗЕМНИ ПОЧВИ ДЪЛБОЧИНА 0,00 - 2,00 м - РЪЧНО 20%</t>
  </si>
  <si>
    <t>м3</t>
  </si>
  <si>
    <t>ИЗКОПИ С ШИРИНА 0.60  - 1.20м В УКРЕПЕНИ ЗЕМНИ ПОЧВИ С ДЪЛБОЧИНА 0,00 - 2,00 м ПРИ НОРМАЛНИ УСЛОВИЯ НА ОТВАЛА- МАШИННО 80%</t>
  </si>
  <si>
    <t>НАТОВАРВАНЕ РАЗКОПАНИ МАСИ НА ТРАНСПОРТ С БАГЕР ( х 1.3 КОЕФИЦИЕНТ НА РАЗБУХВАНЕ )</t>
  </si>
  <si>
    <t>ПРЕВОЗ ЗЕМНИ МАСИ НА 25КМ ( х 1.3 КОЕФИЦИЕНТ  НА РАЗБУХВАНЕ )</t>
  </si>
  <si>
    <t>РАЗРИВАНЕ С БУЛДОЗЕР ИЛИ ЗАСИПВАНЕ ИЗКОПИ С ПРОБЕГ ДО 40М ПРИ НОРМ.УСЛОВИЯ</t>
  </si>
  <si>
    <t xml:space="preserve"> </t>
  </si>
  <si>
    <t>ВОДОПРОВОДНИ РАБОТИ</t>
  </si>
  <si>
    <t>ИЗПИТВАНЕ ПЛЪТНОСТТА НА ТРЪБОПРОВОДИ ПОД ХИДР.НАЛЯГАНЕ ДО ф400 &lt;&lt;09-88-002&gt;&gt;</t>
  </si>
  <si>
    <t>Полагане на сигнална лента</t>
  </si>
  <si>
    <t>Полагане на детекторна лента</t>
  </si>
  <si>
    <t>Предпазна ограда и пасарелки</t>
  </si>
  <si>
    <t>Временна организация на движението</t>
  </si>
  <si>
    <t>Доставка и монтаж на 30 град. ф12510</t>
  </si>
  <si>
    <t>ПЕ-ВП ф90-10 - 1,5 м</t>
  </si>
  <si>
    <t>ТРОТОАР.КРАНОВЕ КОМПЛ. С ОХР.ГАРНИТУРА 3/4"А</t>
  </si>
  <si>
    <t>НАСИПНИ РАБОТИ</t>
  </si>
  <si>
    <t>Доставка на пясък/фракция 0-4/ и направа на подложка и засипка на тръби</t>
  </si>
  <si>
    <t>Доставка на пясък /фракция 0-4/и направа на подложка и засипка на тръби</t>
  </si>
  <si>
    <t>РЪЧНО ЗАСИПВАНЕ ТЕСНИ ИЗКОПИ С ПЯСЪК</t>
  </si>
  <si>
    <t>ДОСТАВКА ОТ 20 км И ПОЛАГАНЕ НА ТРОШЕНОКАМЕННА НАСТИЛКА (х 1.1 КОЕФИЦИЕНТ ЗА РАЗБУХВАНЕ)</t>
  </si>
  <si>
    <t>ЗАСИПВАНЕ НА ТЕСНИ ИЗКОПИ С ТРОШЛЯК ВКЛ. ТРАМБОВАНЕ</t>
  </si>
  <si>
    <t>РАЗВАЛЯНЕ И ВЪЗСТАНОВЯВАНЕ НА НАСТИЛКА</t>
  </si>
  <si>
    <t>РЯЗАНЕ  АСФАЛТОВА НАСТИЛКА 9СМ  С МАШИНА</t>
  </si>
  <si>
    <t>МЕХАНИЗИРАНО  РАЗКЪРТВАНЕ АСФАЛТОВА НАСТИЛКА  С d=9СМ</t>
  </si>
  <si>
    <t>м2</t>
  </si>
  <si>
    <t>МЕХАНИЗИРАНО РАЗКЪРТВАНЕ    ПЪТНИ НАСТИЛКИ, ОСНОВА  ОТ ТРОШЕНОКАМЕННА НАСТИЛКА Д 15.15см</t>
  </si>
  <si>
    <t>НАТОВАРВАНЕ РАЗКОПАНА СКАЛНИ ПОЧВА НА ТРАНСПОРТ С БАГЕР ( х 1.1 КОЕФИЦИЕНТ НА РАЗБУХВАНЕ )</t>
  </si>
  <si>
    <t>ПРЕВОЗ СКАЛНИ МАСИ НА 25КМ ( х 1.1 КОЕФИЦИЕНТ  НА РАЗБУХВАНЕ )</t>
  </si>
  <si>
    <t>НАПРАВА НА ПЪРВИ БИТУМЕН РАЗЛИВ</t>
  </si>
  <si>
    <t>НАПРАВА НА ВТОРИ БИТУМЕН РАЗЛИВ</t>
  </si>
  <si>
    <t>ДОСТАВКА И НАПРАВА НА АСФАЛТОВА НАСТИЛКА НЕПЛЪТНА СМЕС  H=5см.</t>
  </si>
  <si>
    <t>тона</t>
  </si>
  <si>
    <t>ДОСТАВКА И НАПРАВА НА АСФАЛТОВА НАСТИЛКА ПЛЪТНА СМЕС H=4см.</t>
  </si>
  <si>
    <t>ЗАЛИВАНЕ НА ФУГИ НОВ-СТАР АСФАЛТ С БИТУМ</t>
  </si>
  <si>
    <t xml:space="preserve">ЗА ОБЕКТ: Реконструкция и рехабилитация на водопроводната мрежа за питейно-битово водоснабдяване в селата Риш и Янково                                                                                                                                                      ПОДОБЕКТ: Реконструкция и рехабилитация на водопроводната мрежа в с. Риш - Главен клон II - ф 125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</si>
</sst>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onstantia"/>
      <family val="2"/>
      <charset val="204"/>
      <scheme val="minor"/>
    </font>
    <font>
      <sz val="11"/>
      <color theme="1"/>
      <name val="Franklin Gothic Medium"/>
      <family val="2"/>
      <charset val="204"/>
    </font>
    <font>
      <b/>
      <sz val="12"/>
      <color theme="1"/>
      <name val="Franklin Gothic Medium"/>
      <family val="2"/>
      <charset val="204"/>
    </font>
    <font>
      <b/>
      <sz val="11"/>
      <color theme="1"/>
      <name val="Franklin Gothic Medium"/>
      <family val="2"/>
      <charset val="204"/>
    </font>
    <font>
      <sz val="18"/>
      <color indexed="63"/>
      <name val="Franklin Gothic Medium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Franklin Gothic Medium"/>
      <family val="2"/>
      <charset val="204"/>
    </font>
    <font>
      <sz val="10"/>
      <name val="Franklin Gothic Medium"/>
      <family val="2"/>
      <charset val="204"/>
    </font>
    <font>
      <b/>
      <sz val="10"/>
      <name val="Franklin Gothic Mediu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wrapText="1"/>
    </xf>
    <xf numFmtId="0" fontId="9" fillId="0" borderId="1" xfId="0" quotePrefix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0" fontId="9" fillId="0" borderId="1" xfId="0" quotePrefix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6">
    <cellStyle name="Excel Built-in Normal" xfId="2"/>
    <cellStyle name="Excel Built-in Normal 2" xfId="4"/>
    <cellStyle name="Excel_BuiltIn_Good" xfId="1"/>
    <cellStyle name="Normal 2" xfId="3"/>
    <cellStyle name="Нормален" xfId="0" builtinId="0"/>
    <cellStyle name="Нормален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lackTi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BlackTie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BlackTi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20000"/>
              </a:schemeClr>
            </a:gs>
            <a:gs pos="30000">
              <a:schemeClr val="phClr">
                <a:tint val="61000"/>
                <a:satMod val="220000"/>
              </a:schemeClr>
            </a:gs>
            <a:gs pos="45000">
              <a:schemeClr val="phClr">
                <a:tint val="66000"/>
                <a:satMod val="240000"/>
              </a:schemeClr>
            </a:gs>
            <a:gs pos="55000">
              <a:schemeClr val="phClr">
                <a:tint val="66000"/>
                <a:satMod val="220000"/>
              </a:schemeClr>
            </a:gs>
            <a:gs pos="73000">
              <a:schemeClr val="phClr">
                <a:tint val="61000"/>
                <a:satMod val="220000"/>
              </a:schemeClr>
            </a:gs>
            <a:gs pos="100000">
              <a:schemeClr val="phClr">
                <a:tint val="45000"/>
                <a:satMod val="22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  <a:satMod val="110000"/>
              </a:schemeClr>
            </a:gs>
            <a:gs pos="30000">
              <a:schemeClr val="phClr">
                <a:shade val="90000"/>
                <a:satMod val="120000"/>
              </a:schemeClr>
            </a:gs>
            <a:gs pos="45000">
              <a:schemeClr val="phClr">
                <a:shade val="100000"/>
                <a:satMod val="128000"/>
              </a:schemeClr>
            </a:gs>
            <a:gs pos="55000">
              <a:schemeClr val="phClr">
                <a:shade val="100000"/>
                <a:satMod val="128000"/>
              </a:schemeClr>
            </a:gs>
            <a:gs pos="73000">
              <a:schemeClr val="phClr">
                <a:shade val="90000"/>
                <a:satMod val="120000"/>
              </a:schemeClr>
            </a:gs>
            <a:gs pos="100000">
              <a:schemeClr val="phClr">
                <a:shade val="63000"/>
                <a:satMod val="11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190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7150" dist="38100" dir="5400000" algn="br" rotWithShape="0">
              <a:srgbClr val="000000">
                <a:alpha val="5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1800000"/>
            </a:lightRig>
          </a:scene3d>
          <a:sp3d>
            <a:bevelT w="44450" h="3175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20000"/>
              </a:schemeClr>
            </a:duotone>
          </a:blip>
          <a:stretch/>
        </a:blip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30000"/>
                <a:satMod val="255000"/>
              </a:schemeClr>
            </a:gs>
          </a:gsLst>
          <a:path path="circle">
            <a:fillToRect l="50000" t="-80000" r="50000" b="18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view="pageBreakPreview" topLeftCell="A37" zoomScaleNormal="100" zoomScaleSheetLayoutView="100" workbookViewId="0">
      <selection activeCell="I4" sqref="I4"/>
    </sheetView>
  </sheetViews>
  <sheetFormatPr defaultRowHeight="15" x14ac:dyDescent="0.25"/>
  <cols>
    <col min="1" max="1" width="5.375" style="3" customWidth="1"/>
    <col min="2" max="2" width="63.125" style="5" customWidth="1"/>
    <col min="3" max="3" width="12.25" customWidth="1"/>
    <col min="4" max="4" width="13.625" customWidth="1"/>
  </cols>
  <sheetData>
    <row r="1" spans="1:4" ht="62.25" customHeight="1" x14ac:dyDescent="0.4">
      <c r="A1" s="23" t="s">
        <v>23</v>
      </c>
      <c r="B1" s="23"/>
      <c r="C1" s="23"/>
      <c r="D1" s="23"/>
    </row>
    <row r="2" spans="1:4" ht="73.5" customHeight="1" x14ac:dyDescent="0.3">
      <c r="A2" s="24" t="s">
        <v>60</v>
      </c>
      <c r="B2" s="24"/>
      <c r="C2" s="24"/>
      <c r="D2" s="24"/>
    </row>
    <row r="3" spans="1:4" ht="15.75" x14ac:dyDescent="0.3">
      <c r="A3" s="2"/>
      <c r="B3" s="4"/>
      <c r="C3" s="1"/>
      <c r="D3" s="1"/>
    </row>
    <row r="4" spans="1:4" ht="15.75" x14ac:dyDescent="0.25">
      <c r="A4" s="6" t="s">
        <v>0</v>
      </c>
      <c r="B4" s="7" t="s">
        <v>3</v>
      </c>
      <c r="C4" s="6" t="s">
        <v>2</v>
      </c>
      <c r="D4" s="8" t="s">
        <v>5</v>
      </c>
    </row>
    <row r="5" spans="1:4" ht="27" x14ac:dyDescent="0.25">
      <c r="A5" s="9" t="s">
        <v>24</v>
      </c>
      <c r="B5" s="10" t="s">
        <v>25</v>
      </c>
      <c r="C5" s="11" t="s">
        <v>26</v>
      </c>
      <c r="D5" s="12">
        <f>4672.52*0.2*0.1</f>
        <v>93.450400000000016</v>
      </c>
    </row>
    <row r="6" spans="1:4" ht="27" x14ac:dyDescent="0.25">
      <c r="A6" s="9">
        <f>A5+1</f>
        <v>2</v>
      </c>
      <c r="B6" s="10" t="s">
        <v>27</v>
      </c>
      <c r="C6" s="11" t="s">
        <v>26</v>
      </c>
      <c r="D6" s="12">
        <f>4672.52*0.8*0.1</f>
        <v>373.80160000000006</v>
      </c>
    </row>
    <row r="7" spans="1:4" ht="27" x14ac:dyDescent="0.25">
      <c r="A7" s="9">
        <f>A6+1</f>
        <v>3</v>
      </c>
      <c r="B7" s="10" t="s">
        <v>28</v>
      </c>
      <c r="C7" s="11" t="s">
        <v>26</v>
      </c>
      <c r="D7" s="12">
        <f>D6+D5</f>
        <v>467.25200000000007</v>
      </c>
    </row>
    <row r="8" spans="1:4" ht="24.75" customHeight="1" x14ac:dyDescent="0.25">
      <c r="A8" s="9">
        <f>A7+1</f>
        <v>4</v>
      </c>
      <c r="B8" s="10" t="s">
        <v>29</v>
      </c>
      <c r="C8" s="11" t="s">
        <v>26</v>
      </c>
      <c r="D8" s="12">
        <f>D7</f>
        <v>467.25200000000007</v>
      </c>
    </row>
    <row r="9" spans="1:4" ht="27" x14ac:dyDescent="0.25">
      <c r="A9" s="9">
        <f>A8+1</f>
        <v>5</v>
      </c>
      <c r="B9" s="10" t="s">
        <v>30</v>
      </c>
      <c r="C9" s="11" t="s">
        <v>26</v>
      </c>
      <c r="D9" s="12">
        <f>D8</f>
        <v>467.25200000000007</v>
      </c>
    </row>
    <row r="10" spans="1:4" x14ac:dyDescent="0.25">
      <c r="A10" s="13" t="s">
        <v>31</v>
      </c>
      <c r="B10" s="14" t="s">
        <v>32</v>
      </c>
      <c r="C10" s="11"/>
      <c r="D10" s="12"/>
    </row>
    <row r="11" spans="1:4" ht="27" x14ac:dyDescent="0.25">
      <c r="A11" s="9">
        <f>A9+1</f>
        <v>6</v>
      </c>
      <c r="B11" s="15" t="s">
        <v>33</v>
      </c>
      <c r="C11" s="16" t="s">
        <v>1</v>
      </c>
      <c r="D11" s="17">
        <f>D16</f>
        <v>266.3</v>
      </c>
    </row>
    <row r="12" spans="1:4" x14ac:dyDescent="0.25">
      <c r="A12" s="9">
        <f>A11+1</f>
        <v>7</v>
      </c>
      <c r="B12" s="15" t="s">
        <v>34</v>
      </c>
      <c r="C12" s="16" t="s">
        <v>1</v>
      </c>
      <c r="D12" s="17">
        <f>D11</f>
        <v>266.3</v>
      </c>
    </row>
    <row r="13" spans="1:4" x14ac:dyDescent="0.25">
      <c r="A13" s="9">
        <f t="shared" ref="A13:A34" si="0">A12+1</f>
        <v>8</v>
      </c>
      <c r="B13" s="15" t="s">
        <v>35</v>
      </c>
      <c r="C13" s="16" t="s">
        <v>1</v>
      </c>
      <c r="D13" s="17">
        <f>D12</f>
        <v>266.3</v>
      </c>
    </row>
    <row r="14" spans="1:4" x14ac:dyDescent="0.25">
      <c r="A14" s="9">
        <f t="shared" si="0"/>
        <v>9</v>
      </c>
      <c r="B14" s="15" t="s">
        <v>36</v>
      </c>
      <c r="C14" s="16" t="s">
        <v>1</v>
      </c>
      <c r="D14" s="17">
        <f>D13</f>
        <v>266.3</v>
      </c>
    </row>
    <row r="15" spans="1:4" x14ac:dyDescent="0.25">
      <c r="A15" s="9">
        <f t="shared" si="0"/>
        <v>10</v>
      </c>
      <c r="B15" s="15" t="s">
        <v>37</v>
      </c>
      <c r="C15" s="16" t="s">
        <v>6</v>
      </c>
      <c r="D15" s="17">
        <v>1</v>
      </c>
    </row>
    <row r="16" spans="1:4" x14ac:dyDescent="0.25">
      <c r="A16" s="9">
        <f t="shared" si="0"/>
        <v>11</v>
      </c>
      <c r="B16" s="10" t="s">
        <v>4</v>
      </c>
      <c r="C16" s="18" t="s">
        <v>1</v>
      </c>
      <c r="D16" s="17">
        <v>266.3</v>
      </c>
    </row>
    <row r="17" spans="1:4" x14ac:dyDescent="0.25">
      <c r="A17" s="9">
        <f t="shared" si="0"/>
        <v>12</v>
      </c>
      <c r="B17" s="10" t="s">
        <v>7</v>
      </c>
      <c r="C17" s="11" t="s">
        <v>6</v>
      </c>
      <c r="D17" s="17">
        <v>5</v>
      </c>
    </row>
    <row r="18" spans="1:4" x14ac:dyDescent="0.25">
      <c r="A18" s="9">
        <f t="shared" si="0"/>
        <v>13</v>
      </c>
      <c r="B18" s="19" t="s">
        <v>38</v>
      </c>
      <c r="C18" s="16" t="s">
        <v>6</v>
      </c>
      <c r="D18" s="20">
        <v>1</v>
      </c>
    </row>
    <row r="19" spans="1:4" x14ac:dyDescent="0.25">
      <c r="A19" s="9">
        <f t="shared" si="0"/>
        <v>14</v>
      </c>
      <c r="B19" s="19" t="s">
        <v>39</v>
      </c>
      <c r="C19" s="18" t="s">
        <v>6</v>
      </c>
      <c r="D19" s="20">
        <v>9</v>
      </c>
    </row>
    <row r="20" spans="1:4" x14ac:dyDescent="0.25">
      <c r="A20" s="9">
        <f t="shared" si="0"/>
        <v>15</v>
      </c>
      <c r="B20" s="19" t="s">
        <v>8</v>
      </c>
      <c r="C20" s="18" t="s">
        <v>6</v>
      </c>
      <c r="D20" s="20">
        <v>9</v>
      </c>
    </row>
    <row r="21" spans="1:4" x14ac:dyDescent="0.25">
      <c r="A21" s="9">
        <f t="shared" si="0"/>
        <v>16</v>
      </c>
      <c r="B21" s="19" t="s">
        <v>9</v>
      </c>
      <c r="C21" s="18" t="s">
        <v>6</v>
      </c>
      <c r="D21" s="20">
        <v>2</v>
      </c>
    </row>
    <row r="22" spans="1:4" x14ac:dyDescent="0.25">
      <c r="A22" s="9">
        <f t="shared" si="0"/>
        <v>17</v>
      </c>
      <c r="B22" s="19" t="s">
        <v>10</v>
      </c>
      <c r="C22" s="18" t="s">
        <v>6</v>
      </c>
      <c r="D22" s="20">
        <v>9</v>
      </c>
    </row>
    <row r="23" spans="1:4" x14ac:dyDescent="0.25">
      <c r="A23" s="9">
        <f t="shared" si="0"/>
        <v>18</v>
      </c>
      <c r="B23" s="19" t="s">
        <v>11</v>
      </c>
      <c r="C23" s="18" t="s">
        <v>6</v>
      </c>
      <c r="D23" s="20">
        <v>5</v>
      </c>
    </row>
    <row r="24" spans="1:4" x14ac:dyDescent="0.25">
      <c r="A24" s="9">
        <f t="shared" si="0"/>
        <v>19</v>
      </c>
      <c r="B24" s="19" t="s">
        <v>12</v>
      </c>
      <c r="C24" s="18" t="s">
        <v>6</v>
      </c>
      <c r="D24" s="20">
        <v>1</v>
      </c>
    </row>
    <row r="25" spans="1:4" x14ac:dyDescent="0.25">
      <c r="A25" s="9">
        <f t="shared" si="0"/>
        <v>20</v>
      </c>
      <c r="B25" s="21" t="s">
        <v>40</v>
      </c>
      <c r="C25" s="16" t="s">
        <v>6</v>
      </c>
      <c r="D25" s="20">
        <v>8</v>
      </c>
    </row>
    <row r="26" spans="1:4" ht="27" x14ac:dyDescent="0.25">
      <c r="A26" s="9">
        <f t="shared" si="0"/>
        <v>21</v>
      </c>
      <c r="B26" s="21" t="s">
        <v>13</v>
      </c>
      <c r="C26" s="16" t="s">
        <v>1</v>
      </c>
      <c r="D26" s="17">
        <v>46.2</v>
      </c>
    </row>
    <row r="27" spans="1:4" x14ac:dyDescent="0.25">
      <c r="A27" s="9">
        <f t="shared" si="0"/>
        <v>22</v>
      </c>
      <c r="B27" s="21" t="s">
        <v>14</v>
      </c>
      <c r="C27" s="16" t="s">
        <v>6</v>
      </c>
      <c r="D27" s="20">
        <v>8</v>
      </c>
    </row>
    <row r="28" spans="1:4" x14ac:dyDescent="0.25">
      <c r="A28" s="9">
        <f t="shared" si="0"/>
        <v>23</v>
      </c>
      <c r="B28" s="21" t="s">
        <v>15</v>
      </c>
      <c r="C28" s="16" t="s">
        <v>6</v>
      </c>
      <c r="D28" s="20">
        <f>D27</f>
        <v>8</v>
      </c>
    </row>
    <row r="29" spans="1:4" x14ac:dyDescent="0.25">
      <c r="A29" s="9">
        <f t="shared" si="0"/>
        <v>24</v>
      </c>
      <c r="B29" s="21" t="s">
        <v>16</v>
      </c>
      <c r="C29" s="16" t="s">
        <v>6</v>
      </c>
      <c r="D29" s="20">
        <v>7</v>
      </c>
    </row>
    <row r="30" spans="1:4" x14ac:dyDescent="0.25">
      <c r="A30" s="9">
        <f t="shared" si="0"/>
        <v>25</v>
      </c>
      <c r="B30" s="21" t="s">
        <v>17</v>
      </c>
      <c r="C30" s="16" t="s">
        <v>18</v>
      </c>
      <c r="D30" s="17">
        <v>25.22</v>
      </c>
    </row>
    <row r="31" spans="1:4" x14ac:dyDescent="0.25">
      <c r="A31" s="9">
        <f t="shared" si="0"/>
        <v>26</v>
      </c>
      <c r="B31" s="19" t="s">
        <v>19</v>
      </c>
      <c r="C31" s="16" t="s">
        <v>6</v>
      </c>
      <c r="D31" s="20">
        <v>1</v>
      </c>
    </row>
    <row r="32" spans="1:4" x14ac:dyDescent="0.25">
      <c r="A32" s="9">
        <f t="shared" si="0"/>
        <v>27</v>
      </c>
      <c r="B32" s="19" t="s">
        <v>20</v>
      </c>
      <c r="C32" s="16" t="s">
        <v>6</v>
      </c>
      <c r="D32" s="20">
        <v>1</v>
      </c>
    </row>
    <row r="33" spans="1:4" x14ac:dyDescent="0.25">
      <c r="A33" s="9">
        <f t="shared" si="0"/>
        <v>28</v>
      </c>
      <c r="B33" s="19" t="s">
        <v>21</v>
      </c>
      <c r="C33" s="16" t="s">
        <v>6</v>
      </c>
      <c r="D33" s="20">
        <v>2</v>
      </c>
    </row>
    <row r="34" spans="1:4" x14ac:dyDescent="0.25">
      <c r="A34" s="9">
        <f t="shared" si="0"/>
        <v>29</v>
      </c>
      <c r="B34" s="19" t="s">
        <v>22</v>
      </c>
      <c r="C34" s="16" t="s">
        <v>6</v>
      </c>
      <c r="D34" s="20">
        <v>1</v>
      </c>
    </row>
    <row r="35" spans="1:4" x14ac:dyDescent="0.25">
      <c r="A35" s="13" t="s">
        <v>31</v>
      </c>
      <c r="B35" s="14" t="s">
        <v>41</v>
      </c>
      <c r="C35" s="16"/>
      <c r="D35" s="17"/>
    </row>
    <row r="36" spans="1:4" x14ac:dyDescent="0.25">
      <c r="A36" s="9">
        <f>A34+1</f>
        <v>30</v>
      </c>
      <c r="B36" s="10" t="s">
        <v>42</v>
      </c>
      <c r="C36" s="11" t="s">
        <v>26</v>
      </c>
      <c r="D36" s="12">
        <f>821.01*0.1</f>
        <v>82.100999999999999</v>
      </c>
    </row>
    <row r="37" spans="1:4" x14ac:dyDescent="0.25">
      <c r="A37" s="9">
        <f>A36+1</f>
        <v>31</v>
      </c>
      <c r="B37" s="10" t="s">
        <v>43</v>
      </c>
      <c r="C37" s="11" t="s">
        <v>26</v>
      </c>
      <c r="D37" s="12">
        <f>167.58*0.1</f>
        <v>16.758000000000003</v>
      </c>
    </row>
    <row r="38" spans="1:4" x14ac:dyDescent="0.25">
      <c r="A38" s="9">
        <f>A37+1</f>
        <v>32</v>
      </c>
      <c r="B38" s="10" t="s">
        <v>44</v>
      </c>
      <c r="C38" s="11" t="s">
        <v>26</v>
      </c>
      <c r="D38" s="12">
        <v>821.01</v>
      </c>
    </row>
    <row r="39" spans="1:4" ht="27" x14ac:dyDescent="0.25">
      <c r="A39" s="9">
        <f>A38+1</f>
        <v>33</v>
      </c>
      <c r="B39" s="10" t="s">
        <v>45</v>
      </c>
      <c r="C39" s="11" t="s">
        <v>26</v>
      </c>
      <c r="D39" s="12">
        <f>756.6*0.1</f>
        <v>75.660000000000011</v>
      </c>
    </row>
    <row r="40" spans="1:4" x14ac:dyDescent="0.25">
      <c r="A40" s="9">
        <f>A39+1</f>
        <v>34</v>
      </c>
      <c r="B40" s="22" t="s">
        <v>46</v>
      </c>
      <c r="C40" s="11" t="s">
        <v>26</v>
      </c>
      <c r="D40" s="12">
        <f>2881.44*0.1</f>
        <v>288.14400000000001</v>
      </c>
    </row>
    <row r="41" spans="1:4" x14ac:dyDescent="0.25">
      <c r="A41" s="13" t="s">
        <v>31</v>
      </c>
      <c r="B41" s="14" t="s">
        <v>47</v>
      </c>
      <c r="C41" s="16"/>
      <c r="D41" s="17"/>
    </row>
    <row r="42" spans="1:4" x14ac:dyDescent="0.25">
      <c r="A42" s="9">
        <f>A40+1</f>
        <v>35</v>
      </c>
      <c r="B42" s="10" t="s">
        <v>48</v>
      </c>
      <c r="C42" s="11" t="s">
        <v>1</v>
      </c>
      <c r="D42" s="12">
        <f>D16*2</f>
        <v>532.6</v>
      </c>
    </row>
    <row r="43" spans="1:4" x14ac:dyDescent="0.25">
      <c r="A43" s="9">
        <f>A42+1</f>
        <v>36</v>
      </c>
      <c r="B43" s="10" t="s">
        <v>49</v>
      </c>
      <c r="C43" s="11" t="s">
        <v>50</v>
      </c>
      <c r="D43" s="12">
        <f>D11</f>
        <v>266.3</v>
      </c>
    </row>
    <row r="44" spans="1:4" ht="27" x14ac:dyDescent="0.25">
      <c r="A44" s="9">
        <f>A43+1</f>
        <v>37</v>
      </c>
      <c r="B44" s="10" t="s">
        <v>51</v>
      </c>
      <c r="C44" s="11" t="s">
        <v>26</v>
      </c>
      <c r="D44" s="12">
        <f>756.6*0.1</f>
        <v>75.660000000000011</v>
      </c>
    </row>
    <row r="45" spans="1:4" ht="27" x14ac:dyDescent="0.25">
      <c r="A45" s="9">
        <f>A44+1</f>
        <v>38</v>
      </c>
      <c r="B45" s="10" t="s">
        <v>52</v>
      </c>
      <c r="C45" s="11" t="s">
        <v>26</v>
      </c>
      <c r="D45" s="12">
        <f>D44</f>
        <v>75.660000000000011</v>
      </c>
    </row>
    <row r="46" spans="1:4" x14ac:dyDescent="0.25">
      <c r="A46" s="9">
        <f>A44+1</f>
        <v>38</v>
      </c>
      <c r="B46" s="10" t="s">
        <v>53</v>
      </c>
      <c r="C46" s="11" t="s">
        <v>26</v>
      </c>
      <c r="D46" s="12">
        <f>D45</f>
        <v>75.660000000000011</v>
      </c>
    </row>
    <row r="47" spans="1:4" x14ac:dyDescent="0.25">
      <c r="A47" s="9">
        <f>A46+1</f>
        <v>39</v>
      </c>
      <c r="B47" s="10" t="s">
        <v>54</v>
      </c>
      <c r="C47" s="11" t="s">
        <v>50</v>
      </c>
      <c r="D47" s="12">
        <f>D16</f>
        <v>266.3</v>
      </c>
    </row>
    <row r="48" spans="1:4" x14ac:dyDescent="0.25">
      <c r="A48" s="9">
        <f>A47+1</f>
        <v>40</v>
      </c>
      <c r="B48" s="10" t="s">
        <v>55</v>
      </c>
      <c r="C48" s="11" t="s">
        <v>50</v>
      </c>
      <c r="D48" s="12">
        <f>D47</f>
        <v>266.3</v>
      </c>
    </row>
    <row r="49" spans="1:4" x14ac:dyDescent="0.25">
      <c r="A49" s="9">
        <f>A48+1</f>
        <v>41</v>
      </c>
      <c r="B49" s="10" t="s">
        <v>56</v>
      </c>
      <c r="C49" s="11" t="s">
        <v>57</v>
      </c>
      <c r="D49" s="12">
        <f>307.4*0.1</f>
        <v>30.74</v>
      </c>
    </row>
    <row r="50" spans="1:4" x14ac:dyDescent="0.25">
      <c r="A50" s="9">
        <f>A49+1</f>
        <v>42</v>
      </c>
      <c r="B50" s="10" t="s">
        <v>58</v>
      </c>
      <c r="C50" s="11" t="s">
        <v>57</v>
      </c>
      <c r="D50" s="12">
        <f>245.92*0.1</f>
        <v>24.591999999999999</v>
      </c>
    </row>
    <row r="51" spans="1:4" x14ac:dyDescent="0.25">
      <c r="A51" s="9">
        <f>A50+1</f>
        <v>43</v>
      </c>
      <c r="B51" s="10" t="s">
        <v>59</v>
      </c>
      <c r="C51" s="11" t="s">
        <v>1</v>
      </c>
      <c r="D51" s="12">
        <f>5044*0.1</f>
        <v>504.40000000000003</v>
      </c>
    </row>
  </sheetData>
  <mergeCells count="2">
    <mergeCell ref="A1:D1"/>
    <mergeCell ref="A2:D2"/>
  </mergeCells>
  <pageMargins left="0.25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RISH-ф125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DESKOX</dc:creator>
  <cp:lastModifiedBy>Marinova</cp:lastModifiedBy>
  <cp:lastPrinted>2017-07-10T10:57:38Z</cp:lastPrinted>
  <dcterms:created xsi:type="dcterms:W3CDTF">2012-11-18T08:41:24Z</dcterms:created>
  <dcterms:modified xsi:type="dcterms:W3CDTF">2017-07-10T11:05:04Z</dcterms:modified>
</cp:coreProperties>
</file>