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10980"/>
  </bookViews>
  <sheets>
    <sheet name="RISH-ф140" sheetId="3" r:id="rId1"/>
  </sheets>
  <calcPr calcId="145621"/>
</workbook>
</file>

<file path=xl/calcChain.xml><?xml version="1.0" encoding="utf-8"?>
<calcChain xmlns="http://schemas.openxmlformats.org/spreadsheetml/2006/main">
  <c r="D60" i="3" l="1"/>
  <c r="D59" i="3"/>
  <c r="D55" i="3"/>
  <c r="D56" i="3" s="1"/>
  <c r="D53" i="3"/>
  <c r="D52" i="3"/>
  <c r="D61" i="3" s="1"/>
  <c r="D50" i="3"/>
  <c r="D49" i="3"/>
  <c r="D48" i="3"/>
  <c r="D47" i="3"/>
  <c r="D46" i="3"/>
  <c r="D29" i="3"/>
  <c r="D12" i="3"/>
  <c r="D13" i="3" s="1"/>
  <c r="D14" i="3" s="1"/>
  <c r="D15" i="3" s="1"/>
  <c r="D6" i="3"/>
  <c r="A6" i="3"/>
  <c r="A7" i="3" s="1"/>
  <c r="A8" i="3" s="1"/>
  <c r="A9" i="3" s="1"/>
  <c r="A10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6" i="3" s="1"/>
  <c r="A47" i="3" s="1"/>
  <c r="A48" i="3" s="1"/>
  <c r="A49" i="3" s="1"/>
  <c r="A50" i="3" s="1"/>
  <c r="A52" i="3" s="1"/>
  <c r="A53" i="3" s="1"/>
  <c r="A54" i="3" s="1"/>
  <c r="D5" i="3"/>
  <c r="D7" i="3" s="1"/>
  <c r="D8" i="3" s="1"/>
  <c r="D9" i="3" s="1"/>
  <c r="D10" i="3" s="1"/>
  <c r="A56" i="3" l="1"/>
  <c r="A57" i="3" s="1"/>
  <c r="A58" i="3" s="1"/>
  <c r="A59" i="3" s="1"/>
  <c r="A60" i="3" s="1"/>
  <c r="A61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55" i="3"/>
  <c r="D57" i="3"/>
  <c r="D58" i="3" s="1"/>
</calcChain>
</file>

<file path=xl/sharedStrings.xml><?xml version="1.0" encoding="utf-8"?>
<sst xmlns="http://schemas.openxmlformats.org/spreadsheetml/2006/main" count="158" uniqueCount="88">
  <si>
    <t>№</t>
  </si>
  <si>
    <t>м</t>
  </si>
  <si>
    <t>ед. мярка</t>
  </si>
  <si>
    <t>Вид и спецификация</t>
  </si>
  <si>
    <t>количество</t>
  </si>
  <si>
    <t>бр.</t>
  </si>
  <si>
    <t>надземен ПХ ф70/80 с фланцова пета</t>
  </si>
  <si>
    <t>ОБ - СКф80 ПХф70/80</t>
  </si>
  <si>
    <t>ОБ - СКф80</t>
  </si>
  <si>
    <t>Монтаж на полиетиленови тръби на челна заварка в  открити изкопи ф 25 мм &lt;&lt;09-50-059&gt;&gt;</t>
  </si>
  <si>
    <t>Доставка кол. с външна резба ф25/3/4"</t>
  </si>
  <si>
    <t>Доставка адаптор мъжки ф25/3/4"</t>
  </si>
  <si>
    <t>ДЕЗИНФЕКЦИЯ ВОДОПРОВОДИ ф100ММ</t>
  </si>
  <si>
    <t>100 м.</t>
  </si>
  <si>
    <t>СК Ф 80</t>
  </si>
  <si>
    <t xml:space="preserve">ТЕХНИЧЕСКА СПЕЦИФИКАЦИЯ </t>
  </si>
  <si>
    <t>1</t>
  </si>
  <si>
    <t>ИЗКОПИ С ШИРИНА 0.60 - 1.20м В УКРЕПЕНИ ЗЕМНИ ПОЧВИ ДЪЛБОЧИНА 0,00 - 2,00 м - РЪЧНО 20%</t>
  </si>
  <si>
    <t>м3</t>
  </si>
  <si>
    <t>ИЗКОПИ С ШИРИНА 0.60  - 1.20м В УКРЕПЕНИ ЗЕМНИ ПОЧВИ С ДЪЛБОЧИНА 0,00 - 2,00 м ПРИ НОРМАЛНИ УСЛОВИЯ НА ОТВАЛА- МАШИННО 80%</t>
  </si>
  <si>
    <t>НАТОВАРВАНЕ РАЗКОПАНИ МАСИ НА ТРАНСПОРТ С БАГЕР ( х 1.3 КОЕФИЦИЕНТ НА РАЗБУХВАНЕ )</t>
  </si>
  <si>
    <t>ПРЕВОЗ ЗЕМНИ МАСИ НА 25КМ ( х 1.3 КОЕФИЦИЕНТ  НА РАЗБУХВАНЕ )</t>
  </si>
  <si>
    <t>РАЗРИВАНЕ С БУЛДОЗЕР ИЛИ ЗАСИПВАНЕ ИЗКОПИ С ПРОБЕГ ДО 40М ПРИ НОРМ.УСЛОВИЯ</t>
  </si>
  <si>
    <t xml:space="preserve"> </t>
  </si>
  <si>
    <t>ВОДОПРОВОДНИ РАБОТИ</t>
  </si>
  <si>
    <t>ИЗПИТВАНЕ ПЛЪТНОСТТА НА ТРЪБОПРОВОДИ ПОД ХИДР.НАЛЯГАНЕ ДО ф400 &lt;&lt;09-88-002&gt;&gt;</t>
  </si>
  <si>
    <t>Полагане на сигнална лента</t>
  </si>
  <si>
    <t>Полагане на детекторна лента</t>
  </si>
  <si>
    <t>Предпазна ограда и пасарелки</t>
  </si>
  <si>
    <t>Временна организация на движението</t>
  </si>
  <si>
    <t>ТРОТОАР.КРАНОВЕ КОМПЛ. С ОХР.ГАРНИТУРА 3/4"А</t>
  </si>
  <si>
    <t>НАСИПНИ РАБОТИ</t>
  </si>
  <si>
    <t>Доставка на пясък/фракция 0-4/ и направа на подложка и засипка на тръби</t>
  </si>
  <si>
    <t>Доставка на пясък /фракция 0-4/и направа на подложка и засипка на тръби</t>
  </si>
  <si>
    <t>РЪЧНО ЗАСИПВАНЕ ТЕСНИ ИЗКОПИ С ПЯСЪК</t>
  </si>
  <si>
    <t>ДОСТАВКА ОТ 20 км И ПОЛАГАНЕ НА ТРОШЕНОКАМЕННА НАСТИЛКА (х 1.1 КОЕФИЦИЕНТ ЗА РАЗБУХВАНЕ)</t>
  </si>
  <si>
    <t>ЗАСИПВАНЕ НА ТЕСНИ ИЗКОПИ С ТРОШЛЯК ВКЛ. ТРАМБОВАНЕ</t>
  </si>
  <si>
    <t>РАЗВАЛЯНЕ И ВЪЗСТАНОВЯВАНЕ НА НАСТИЛКА</t>
  </si>
  <si>
    <t>РЯЗАНЕ  АСФАЛТОВА НАСТИЛКА 9СМ  С МАШИНА</t>
  </si>
  <si>
    <t>МЕХАНИЗИРАНО  РАЗКЪРТВАНЕ АСФАЛТОВА НАСТИЛКА  С d=9СМ</t>
  </si>
  <si>
    <t>м2</t>
  </si>
  <si>
    <t>МЕХАНИЗИРАНО РАЗКЪРТВАНЕ    ПЪТНИ НАСТИЛКИ, ОСНОВА  ОТ ТРОШЕНОКАМЕННА НАСТИЛКА Д 15.15см</t>
  </si>
  <si>
    <t>НАТОВАРВАНЕ РАЗКОПАНА СКАЛНИ ПОЧВА НА ТРАНСПОРТ С БАГЕР ( х 1.1 КОЕФИЦИЕНТ НА РАЗБУХВАНЕ )</t>
  </si>
  <si>
    <t>ПРЕВОЗ СКАЛНИ МАСИ НА 25КМ ( х 1.1 КОЕФИЦИЕНТ  НА РАЗБУХВАНЕ )</t>
  </si>
  <si>
    <t>НАПРАВА НА ПЪРВИ БИТУМЕН РАЗЛИВ</t>
  </si>
  <si>
    <t>НАПРАВА НА ВТОРИ БИТУМЕН РАЗЛИВ</t>
  </si>
  <si>
    <t>ДОСТАВКА И НАПРАВА НА АСФАЛТОВА НАСТИЛКА НЕПЛЪТНА СМЕС  H=5см.</t>
  </si>
  <si>
    <t>тона</t>
  </si>
  <si>
    <t>ДОСТАВКА И НАПРАВА НА АСФАЛТОВА НАСТИЛКА ПЛЪТНА СМЕС H=4см.</t>
  </si>
  <si>
    <t>ЗАЛИВАНЕ НА ФУГИ НОВ-СТАР АСФАЛТ С БИТУМ</t>
  </si>
  <si>
    <t>ДОСТАВКА И МОНТАЖ НА ТРЪБИ ПЕ Ф140  DN10</t>
  </si>
  <si>
    <t>Направа челна заварка на тръбно съединение от полиетиленови тръби ф 140 мм</t>
  </si>
  <si>
    <t>Доставка и монтаж насвободен фланец ф140</t>
  </si>
  <si>
    <t>Доставка и монтаж на фланшов адаптор ф140-10</t>
  </si>
  <si>
    <t>Доставка и монтаж на фланшов адаптор ф110-10</t>
  </si>
  <si>
    <t>Доставка и монтаж на тройник ф140-10</t>
  </si>
  <si>
    <t>Доставка и монтаж на Намалител ф140/125-10</t>
  </si>
  <si>
    <t>Доставка и монтаж на Намалител ф140/90-10</t>
  </si>
  <si>
    <t>Доставка и монтаж на коляно 90 град. ф140-10</t>
  </si>
  <si>
    <t>Доставка и монтаж на коляно 45 град. ф140-10</t>
  </si>
  <si>
    <t>ОБ - тройник ф140-10</t>
  </si>
  <si>
    <t>МОНТАЖ СК С ПРЕДП.ГАРНИТУРА  ф80ММ</t>
  </si>
  <si>
    <t>Доставка водовземна скоба ф140/3/4"</t>
  </si>
  <si>
    <t>ОБ - коляно 90 град. ф140-10</t>
  </si>
  <si>
    <t>ОБ - коляно 45 град. ф140-10</t>
  </si>
  <si>
    <t>Тройник намалител 140/110-10</t>
  </si>
  <si>
    <t>Тройник намалител 140/90-10</t>
  </si>
  <si>
    <t>СК Ф 150 с охран. Гарнитура</t>
  </si>
  <si>
    <t>ОБ-СК Ф 150</t>
  </si>
  <si>
    <t xml:space="preserve">ШАХТА РЕГУЛАТОР  </t>
  </si>
  <si>
    <t>Шибърен СК Ф 80 с гумен клин и чугунено тяло, телескопичен шиш с предпазно гърне и фундаментна плоча</t>
  </si>
  <si>
    <t>ФАСОННО ПАРЧЕ С ДВА ФЛАНЕЦА  Ф 80 L=193см</t>
  </si>
  <si>
    <t>ФАСОННО ПАРЧЕ С ДВА ФЛАНЕЦА И САЛНИК Ф 80 L=193см</t>
  </si>
  <si>
    <t>ГЛУХ ФЛАНЕЦ Ф 80 С ВЪТРЕШНА РЕЗБА 1 1/2''</t>
  </si>
  <si>
    <t>ПОЦИНКОВАНА ТРЪБА С РЕЗБА 1 1/2'' L=22см</t>
  </si>
  <si>
    <t>ПОЦИНКОВАНА ТРЪБА С РЕЗБА 1 1/2'' L=65см</t>
  </si>
  <si>
    <t>РЕГУЛАТОР D06F 1 1/2''</t>
  </si>
  <si>
    <t>ФИЛТЪР - Ф 1 1/2''</t>
  </si>
  <si>
    <t>КОФРАЖ ЗА МАШИННИ ФУНДАМЕНТИ С ПРОСТА ФОРМА ДО 10 ПЛОСКОСТИ &lt;&lt;02-05-027&gt;&gt;</t>
  </si>
  <si>
    <t>ПОЛАГАНЕ БЕТОН М150 НЕАРМИРАН В ОСНОВИ,СТЕНИ,КОЛОНИ,ПОДЛ.,НАСТ.,МАШ.ФУНД.-ККРАН &lt;&lt;02-07-003&gt;&gt;</t>
  </si>
  <si>
    <t>Превоз бетон</t>
  </si>
  <si>
    <t>КОФРАЖ ОП.БЛОКОВЕ ТРЪБОПРОВОДИ,ДЮКЕРИ,КОРЕКЦИИ НАД 2М2 И ВИС. ДО 6М &lt;&lt;04-05-004&gt;&gt;</t>
  </si>
  <si>
    <t>ПОЛАГАНЕ СТОМАНОБЕТОН М150 ЗА ОСНОВИ НА СТЕНИ,КОЛОНИ И ФУНДАМЕНТНИ ПЛОЧИ-ККРАН &lt;&lt;02-07-018&gt;&gt;</t>
  </si>
  <si>
    <t>ИЗРАБОТКА И МОНТАЖ АРМИРОВКА - ОБ. И СР.СЛОЖНОСТ 6до12ММ ОТ А1 И А2 &lt;&lt;02-06-002&gt;&gt;</t>
  </si>
  <si>
    <t>кг</t>
  </si>
  <si>
    <t>МОНТАЖ СТОМАНЕНИ ТРЪБИ ЗА ВИК ф100</t>
  </si>
  <si>
    <t>РЯЗАНЕ СТОМ.ТРЪБИ ДО ф100 С ОКСИЖЕН</t>
  </si>
  <si>
    <t>ЗА ОБЕКТ: Реконструкция и рехабилитация на водопроводната мрежа за питейно-битово водоснабдяване в селата Риш и Янково                                                                                                                                                      ПОДОБЕКТ: Реконструкция и рехабилитация на водопроводната мрежа в с. Риш - Главен клон II - ф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</si>
</sst>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onstantia"/>
      <family val="2"/>
      <charset val="204"/>
      <scheme val="minor"/>
    </font>
    <font>
      <sz val="11"/>
      <color theme="1"/>
      <name val="Franklin Gothic Medium"/>
      <family val="2"/>
      <charset val="204"/>
    </font>
    <font>
      <b/>
      <sz val="12"/>
      <color theme="1"/>
      <name val="Franklin Gothic Medium"/>
      <family val="2"/>
      <charset val="204"/>
    </font>
    <font>
      <b/>
      <sz val="11"/>
      <color theme="1"/>
      <name val="Franklin Gothic Medium"/>
      <family val="2"/>
      <charset val="204"/>
    </font>
    <font>
      <sz val="18"/>
      <color indexed="63"/>
      <name val="Franklin Gothic Medium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Franklin Gothic Medium"/>
      <family val="2"/>
      <charset val="204"/>
    </font>
    <font>
      <sz val="10"/>
      <name val="Franklin Gothic Medium"/>
      <family val="2"/>
      <charset val="204"/>
    </font>
    <font>
      <b/>
      <sz val="10"/>
      <name val="Franklin Gothic Medium"/>
      <family val="2"/>
      <charset val="204"/>
    </font>
    <font>
      <sz val="11"/>
      <name val="Franklin Gothic Mediu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wrapTex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quotePrefix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6">
    <cellStyle name="Excel Built-in Normal" xfId="2"/>
    <cellStyle name="Excel Built-in Normal 2" xfId="4"/>
    <cellStyle name="Excel_BuiltIn_Good" xfId="1"/>
    <cellStyle name="Normal 2" xfId="3"/>
    <cellStyle name="Нормален" xfId="0" builtinId="0"/>
    <cellStyle name="Нормален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ckTi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Black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20000"/>
              </a:schemeClr>
            </a:duotone>
          </a:blip>
          <a:stretch/>
        </a:blip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30000"/>
                <a:satMod val="255000"/>
              </a:schemeClr>
            </a:gs>
          </a:gsLst>
          <a:path path="circle">
            <a:fillToRect l="50000" t="-80000" r="50000" b="18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view="pageBreakPreview" topLeftCell="A19" zoomScaleNormal="100" zoomScaleSheetLayoutView="100" workbookViewId="0">
      <selection activeCell="I6" sqref="I6"/>
    </sheetView>
  </sheetViews>
  <sheetFormatPr defaultRowHeight="15" x14ac:dyDescent="0.25"/>
  <cols>
    <col min="1" max="1" width="5.375" style="3" customWidth="1"/>
    <col min="2" max="2" width="63.125" style="5" customWidth="1"/>
    <col min="3" max="3" width="13.625" customWidth="1"/>
    <col min="4" max="4" width="15.375" customWidth="1"/>
  </cols>
  <sheetData>
    <row r="1" spans="1:4" ht="62.25" customHeight="1" x14ac:dyDescent="0.4">
      <c r="A1" s="24" t="s">
        <v>15</v>
      </c>
      <c r="B1" s="24"/>
      <c r="C1" s="24"/>
      <c r="D1" s="24"/>
    </row>
    <row r="2" spans="1:4" ht="73.5" customHeight="1" x14ac:dyDescent="0.3">
      <c r="A2" s="25" t="s">
        <v>87</v>
      </c>
      <c r="B2" s="25"/>
      <c r="C2" s="25"/>
      <c r="D2" s="25"/>
    </row>
    <row r="3" spans="1:4" ht="15.75" x14ac:dyDescent="0.3">
      <c r="A3" s="2"/>
      <c r="B3" s="4"/>
      <c r="C3" s="1"/>
      <c r="D3" s="1"/>
    </row>
    <row r="4" spans="1:4" ht="15.75" x14ac:dyDescent="0.25">
      <c r="A4" s="6" t="s">
        <v>0</v>
      </c>
      <c r="B4" s="7" t="s">
        <v>3</v>
      </c>
      <c r="C4" s="6" t="s">
        <v>2</v>
      </c>
      <c r="D4" s="8" t="s">
        <v>4</v>
      </c>
    </row>
    <row r="5" spans="1:4" ht="27" x14ac:dyDescent="0.25">
      <c r="A5" s="9" t="s">
        <v>16</v>
      </c>
      <c r="B5" s="10" t="s">
        <v>17</v>
      </c>
      <c r="C5" s="11" t="s">
        <v>18</v>
      </c>
      <c r="D5" s="20">
        <f>4672.52*0.2*0.42</f>
        <v>392.49168000000003</v>
      </c>
    </row>
    <row r="6" spans="1:4" ht="27" x14ac:dyDescent="0.25">
      <c r="A6" s="9">
        <f>A5+1</f>
        <v>2</v>
      </c>
      <c r="B6" s="10" t="s">
        <v>19</v>
      </c>
      <c r="C6" s="11" t="s">
        <v>18</v>
      </c>
      <c r="D6" s="20">
        <f>4672.52*0.8*0.42</f>
        <v>1569.9667200000001</v>
      </c>
    </row>
    <row r="7" spans="1:4" ht="27" x14ac:dyDescent="0.25">
      <c r="A7" s="9">
        <f>A6+1</f>
        <v>3</v>
      </c>
      <c r="B7" s="10" t="s">
        <v>20</v>
      </c>
      <c r="C7" s="11" t="s">
        <v>18</v>
      </c>
      <c r="D7" s="20">
        <f>D6+D5</f>
        <v>1962.4584000000002</v>
      </c>
    </row>
    <row r="8" spans="1:4" ht="24.75" customHeight="1" x14ac:dyDescent="0.25">
      <c r="A8" s="9">
        <f>A7+1</f>
        <v>4</v>
      </c>
      <c r="B8" s="10" t="s">
        <v>21</v>
      </c>
      <c r="C8" s="11" t="s">
        <v>18</v>
      </c>
      <c r="D8" s="20">
        <f>D7</f>
        <v>1962.4584000000002</v>
      </c>
    </row>
    <row r="9" spans="1:4" ht="27" x14ac:dyDescent="0.25">
      <c r="A9" s="9">
        <f>A8+1</f>
        <v>5</v>
      </c>
      <c r="B9" s="10" t="s">
        <v>22</v>
      </c>
      <c r="C9" s="11" t="s">
        <v>18</v>
      </c>
      <c r="D9" s="20">
        <f>D8</f>
        <v>1962.4584000000002</v>
      </c>
    </row>
    <row r="10" spans="1:4" ht="27" x14ac:dyDescent="0.25">
      <c r="A10" s="9">
        <f>A9+1</f>
        <v>6</v>
      </c>
      <c r="B10" s="10" t="s">
        <v>22</v>
      </c>
      <c r="C10" s="11" t="s">
        <v>18</v>
      </c>
      <c r="D10" s="20">
        <f>D9</f>
        <v>1962.4584000000002</v>
      </c>
    </row>
    <row r="11" spans="1:4" x14ac:dyDescent="0.25">
      <c r="A11" s="12" t="s">
        <v>23</v>
      </c>
      <c r="B11" s="13" t="s">
        <v>24</v>
      </c>
      <c r="C11" s="11"/>
      <c r="D11" s="20"/>
    </row>
    <row r="12" spans="1:4" ht="27" x14ac:dyDescent="0.25">
      <c r="A12" s="9">
        <f>A10+1</f>
        <v>7</v>
      </c>
      <c r="B12" s="14" t="s">
        <v>25</v>
      </c>
      <c r="C12" s="15" t="s">
        <v>1</v>
      </c>
      <c r="D12" s="21">
        <f>D17</f>
        <v>1059</v>
      </c>
    </row>
    <row r="13" spans="1:4" x14ac:dyDescent="0.25">
      <c r="A13" s="9">
        <f>A12+1</f>
        <v>8</v>
      </c>
      <c r="B13" s="14" t="s">
        <v>26</v>
      </c>
      <c r="C13" s="15" t="s">
        <v>1</v>
      </c>
      <c r="D13" s="21">
        <f>D12</f>
        <v>1059</v>
      </c>
    </row>
    <row r="14" spans="1:4" x14ac:dyDescent="0.25">
      <c r="A14" s="9">
        <f t="shared" ref="A14:A44" si="0">A13+1</f>
        <v>9</v>
      </c>
      <c r="B14" s="14" t="s">
        <v>27</v>
      </c>
      <c r="C14" s="15" t="s">
        <v>1</v>
      </c>
      <c r="D14" s="21">
        <f>D13</f>
        <v>1059</v>
      </c>
    </row>
    <row r="15" spans="1:4" x14ac:dyDescent="0.25">
      <c r="A15" s="9">
        <f t="shared" si="0"/>
        <v>10</v>
      </c>
      <c r="B15" s="14" t="s">
        <v>28</v>
      </c>
      <c r="C15" s="15" t="s">
        <v>1</v>
      </c>
      <c r="D15" s="21">
        <f>D14</f>
        <v>1059</v>
      </c>
    </row>
    <row r="16" spans="1:4" x14ac:dyDescent="0.25">
      <c r="A16" s="9">
        <f t="shared" si="0"/>
        <v>11</v>
      </c>
      <c r="B16" s="14" t="s">
        <v>29</v>
      </c>
      <c r="C16" s="15" t="s">
        <v>5</v>
      </c>
      <c r="D16" s="21">
        <v>1</v>
      </c>
    </row>
    <row r="17" spans="1:4" x14ac:dyDescent="0.25">
      <c r="A17" s="9">
        <f t="shared" si="0"/>
        <v>12</v>
      </c>
      <c r="B17" s="10" t="s">
        <v>50</v>
      </c>
      <c r="C17" s="16" t="s">
        <v>1</v>
      </c>
      <c r="D17" s="21">
        <v>1059</v>
      </c>
    </row>
    <row r="18" spans="1:4" x14ac:dyDescent="0.25">
      <c r="A18" s="9">
        <f t="shared" si="0"/>
        <v>13</v>
      </c>
      <c r="B18" s="10" t="s">
        <v>51</v>
      </c>
      <c r="C18" s="11" t="s">
        <v>5</v>
      </c>
      <c r="D18" s="21">
        <v>23</v>
      </c>
    </row>
    <row r="19" spans="1:4" x14ac:dyDescent="0.25">
      <c r="A19" s="9">
        <f t="shared" si="0"/>
        <v>14</v>
      </c>
      <c r="B19" s="17" t="s">
        <v>52</v>
      </c>
      <c r="C19" s="15" t="s">
        <v>5</v>
      </c>
      <c r="D19" s="16">
        <v>2</v>
      </c>
    </row>
    <row r="20" spans="1:4" x14ac:dyDescent="0.25">
      <c r="A20" s="9">
        <f t="shared" si="0"/>
        <v>15</v>
      </c>
      <c r="B20" s="17" t="s">
        <v>53</v>
      </c>
      <c r="C20" s="15" t="s">
        <v>5</v>
      </c>
      <c r="D20" s="16">
        <v>2</v>
      </c>
    </row>
    <row r="21" spans="1:4" x14ac:dyDescent="0.25">
      <c r="A21" s="9">
        <f t="shared" si="0"/>
        <v>16</v>
      </c>
      <c r="B21" s="17" t="s">
        <v>54</v>
      </c>
      <c r="C21" s="15" t="s">
        <v>5</v>
      </c>
      <c r="D21" s="16">
        <v>2</v>
      </c>
    </row>
    <row r="22" spans="1:4" x14ac:dyDescent="0.25">
      <c r="A22" s="9">
        <f t="shared" si="0"/>
        <v>17</v>
      </c>
      <c r="B22" s="17" t="s">
        <v>55</v>
      </c>
      <c r="C22" s="15" t="s">
        <v>5</v>
      </c>
      <c r="D22" s="16">
        <v>1</v>
      </c>
    </row>
    <row r="23" spans="1:4" x14ac:dyDescent="0.25">
      <c r="A23" s="9">
        <f t="shared" si="0"/>
        <v>18</v>
      </c>
      <c r="B23" s="17" t="s">
        <v>56</v>
      </c>
      <c r="C23" s="15" t="s">
        <v>5</v>
      </c>
      <c r="D23" s="16">
        <v>1</v>
      </c>
    </row>
    <row r="24" spans="1:4" x14ac:dyDescent="0.25">
      <c r="A24" s="9">
        <f t="shared" si="0"/>
        <v>19</v>
      </c>
      <c r="B24" s="17" t="s">
        <v>57</v>
      </c>
      <c r="C24" s="15" t="s">
        <v>5</v>
      </c>
      <c r="D24" s="16">
        <v>1</v>
      </c>
    </row>
    <row r="25" spans="1:4" x14ac:dyDescent="0.25">
      <c r="A25" s="9">
        <f t="shared" si="0"/>
        <v>20</v>
      </c>
      <c r="B25" s="17" t="s">
        <v>58</v>
      </c>
      <c r="C25" s="15" t="s">
        <v>5</v>
      </c>
      <c r="D25" s="16">
        <v>2</v>
      </c>
    </row>
    <row r="26" spans="1:4" x14ac:dyDescent="0.25">
      <c r="A26" s="9">
        <f t="shared" si="0"/>
        <v>21</v>
      </c>
      <c r="B26" s="17" t="s">
        <v>59</v>
      </c>
      <c r="C26" s="15" t="s">
        <v>5</v>
      </c>
      <c r="D26" s="16">
        <v>5</v>
      </c>
    </row>
    <row r="27" spans="1:4" x14ac:dyDescent="0.25">
      <c r="A27" s="9">
        <f t="shared" si="0"/>
        <v>22</v>
      </c>
      <c r="B27" s="17" t="s">
        <v>6</v>
      </c>
      <c r="C27" s="16" t="s">
        <v>5</v>
      </c>
      <c r="D27" s="16">
        <v>4</v>
      </c>
    </row>
    <row r="28" spans="1:4" x14ac:dyDescent="0.25">
      <c r="A28" s="9">
        <f t="shared" si="0"/>
        <v>23</v>
      </c>
      <c r="B28" s="17" t="s">
        <v>60</v>
      </c>
      <c r="C28" s="16" t="s">
        <v>5</v>
      </c>
      <c r="D28" s="16">
        <v>3</v>
      </c>
    </row>
    <row r="29" spans="1:4" x14ac:dyDescent="0.25">
      <c r="A29" s="9">
        <f t="shared" si="0"/>
        <v>24</v>
      </c>
      <c r="B29" s="17" t="s">
        <v>7</v>
      </c>
      <c r="C29" s="16" t="s">
        <v>5</v>
      </c>
      <c r="D29" s="16">
        <f>D27</f>
        <v>4</v>
      </c>
    </row>
    <row r="30" spans="1:4" x14ac:dyDescent="0.25">
      <c r="A30" s="9">
        <f t="shared" si="0"/>
        <v>25</v>
      </c>
      <c r="B30" s="17" t="s">
        <v>8</v>
      </c>
      <c r="C30" s="16" t="s">
        <v>5</v>
      </c>
      <c r="D30" s="16">
        <v>2</v>
      </c>
    </row>
    <row r="31" spans="1:4" x14ac:dyDescent="0.25">
      <c r="A31" s="9">
        <f t="shared" si="0"/>
        <v>26</v>
      </c>
      <c r="B31" s="18" t="s">
        <v>61</v>
      </c>
      <c r="C31" s="15" t="s">
        <v>5</v>
      </c>
      <c r="D31" s="16">
        <v>2</v>
      </c>
    </row>
    <row r="32" spans="1:4" x14ac:dyDescent="0.25">
      <c r="A32" s="9">
        <f t="shared" si="0"/>
        <v>27</v>
      </c>
      <c r="B32" s="18" t="s">
        <v>30</v>
      </c>
      <c r="C32" s="15" t="s">
        <v>5</v>
      </c>
      <c r="D32" s="16">
        <v>33</v>
      </c>
    </row>
    <row r="33" spans="1:4" ht="27" x14ac:dyDescent="0.25">
      <c r="A33" s="9">
        <f t="shared" si="0"/>
        <v>28</v>
      </c>
      <c r="B33" s="18" t="s">
        <v>9</v>
      </c>
      <c r="C33" s="15" t="s">
        <v>1</v>
      </c>
      <c r="D33" s="21">
        <v>185</v>
      </c>
    </row>
    <row r="34" spans="1:4" x14ac:dyDescent="0.25">
      <c r="A34" s="9">
        <f t="shared" si="0"/>
        <v>29</v>
      </c>
      <c r="B34" s="18" t="s">
        <v>10</v>
      </c>
      <c r="C34" s="15" t="s">
        <v>5</v>
      </c>
      <c r="D34" s="16">
        <v>15</v>
      </c>
    </row>
    <row r="35" spans="1:4" x14ac:dyDescent="0.25">
      <c r="A35" s="9">
        <f t="shared" si="0"/>
        <v>30</v>
      </c>
      <c r="B35" s="18" t="s">
        <v>11</v>
      </c>
      <c r="C35" s="15" t="s">
        <v>5</v>
      </c>
      <c r="D35" s="16">
        <v>15</v>
      </c>
    </row>
    <row r="36" spans="1:4" x14ac:dyDescent="0.25">
      <c r="A36" s="9">
        <f t="shared" si="0"/>
        <v>31</v>
      </c>
      <c r="B36" s="18" t="s">
        <v>62</v>
      </c>
      <c r="C36" s="15" t="s">
        <v>5</v>
      </c>
      <c r="D36" s="16">
        <v>24</v>
      </c>
    </row>
    <row r="37" spans="1:4" x14ac:dyDescent="0.25">
      <c r="A37" s="9">
        <f t="shared" si="0"/>
        <v>32</v>
      </c>
      <c r="B37" s="18" t="s">
        <v>12</v>
      </c>
      <c r="C37" s="15" t="s">
        <v>13</v>
      </c>
      <c r="D37" s="21">
        <v>10.59</v>
      </c>
    </row>
    <row r="38" spans="1:4" x14ac:dyDescent="0.25">
      <c r="A38" s="9">
        <f t="shared" si="0"/>
        <v>33</v>
      </c>
      <c r="B38" s="17" t="s">
        <v>63</v>
      </c>
      <c r="C38" s="15" t="s">
        <v>5</v>
      </c>
      <c r="D38" s="16">
        <v>2</v>
      </c>
    </row>
    <row r="39" spans="1:4" x14ac:dyDescent="0.25">
      <c r="A39" s="9">
        <f t="shared" si="0"/>
        <v>34</v>
      </c>
      <c r="B39" s="17" t="s">
        <v>64</v>
      </c>
      <c r="C39" s="15" t="s">
        <v>5</v>
      </c>
      <c r="D39" s="16">
        <v>5</v>
      </c>
    </row>
    <row r="40" spans="1:4" x14ac:dyDescent="0.25">
      <c r="A40" s="9">
        <f t="shared" si="0"/>
        <v>35</v>
      </c>
      <c r="B40" s="17" t="s">
        <v>65</v>
      </c>
      <c r="C40" s="15" t="s">
        <v>5</v>
      </c>
      <c r="D40" s="16">
        <v>1</v>
      </c>
    </row>
    <row r="41" spans="1:4" x14ac:dyDescent="0.25">
      <c r="A41" s="9">
        <f t="shared" si="0"/>
        <v>36</v>
      </c>
      <c r="B41" s="17" t="s">
        <v>66</v>
      </c>
      <c r="C41" s="15" t="s">
        <v>5</v>
      </c>
      <c r="D41" s="16">
        <v>1</v>
      </c>
    </row>
    <row r="42" spans="1:4" x14ac:dyDescent="0.25">
      <c r="A42" s="9">
        <f t="shared" si="0"/>
        <v>37</v>
      </c>
      <c r="B42" s="17" t="s">
        <v>67</v>
      </c>
      <c r="C42" s="15" t="s">
        <v>5</v>
      </c>
      <c r="D42" s="16">
        <v>1</v>
      </c>
    </row>
    <row r="43" spans="1:4" x14ac:dyDescent="0.25">
      <c r="A43" s="9">
        <f t="shared" si="0"/>
        <v>38</v>
      </c>
      <c r="B43" s="17" t="s">
        <v>68</v>
      </c>
      <c r="C43" s="15" t="s">
        <v>5</v>
      </c>
      <c r="D43" s="16">
        <v>1</v>
      </c>
    </row>
    <row r="44" spans="1:4" x14ac:dyDescent="0.25">
      <c r="A44" s="9">
        <f t="shared" si="0"/>
        <v>39</v>
      </c>
      <c r="B44" s="17" t="s">
        <v>14</v>
      </c>
      <c r="C44" s="15" t="s">
        <v>5</v>
      </c>
      <c r="D44" s="16">
        <v>9</v>
      </c>
    </row>
    <row r="45" spans="1:4" x14ac:dyDescent="0.25">
      <c r="A45" s="12" t="s">
        <v>23</v>
      </c>
      <c r="B45" s="13" t="s">
        <v>31</v>
      </c>
      <c r="C45" s="15"/>
      <c r="D45" s="21"/>
    </row>
    <row r="46" spans="1:4" x14ac:dyDescent="0.25">
      <c r="A46" s="9">
        <f>A44+1</f>
        <v>40</v>
      </c>
      <c r="B46" s="10" t="s">
        <v>32</v>
      </c>
      <c r="C46" s="11" t="s">
        <v>18</v>
      </c>
      <c r="D46" s="20">
        <f>821.01*0.42</f>
        <v>344.82419999999996</v>
      </c>
    </row>
    <row r="47" spans="1:4" x14ac:dyDescent="0.25">
      <c r="A47" s="9">
        <f>A46+1</f>
        <v>41</v>
      </c>
      <c r="B47" s="10" t="s">
        <v>33</v>
      </c>
      <c r="C47" s="11" t="s">
        <v>18</v>
      </c>
      <c r="D47" s="20">
        <f>167.58* 0.42</f>
        <v>70.383600000000001</v>
      </c>
    </row>
    <row r="48" spans="1:4" x14ac:dyDescent="0.25">
      <c r="A48" s="9">
        <f>A47+1</f>
        <v>42</v>
      </c>
      <c r="B48" s="10" t="s">
        <v>34</v>
      </c>
      <c r="C48" s="11" t="s">
        <v>18</v>
      </c>
      <c r="D48" s="20">
        <f>821.01*0.42</f>
        <v>344.82419999999996</v>
      </c>
    </row>
    <row r="49" spans="1:4" ht="27" x14ac:dyDescent="0.25">
      <c r="A49" s="9">
        <f>A48+1</f>
        <v>43</v>
      </c>
      <c r="B49" s="10" t="s">
        <v>35</v>
      </c>
      <c r="C49" s="11" t="s">
        <v>18</v>
      </c>
      <c r="D49" s="20">
        <f>756.6*0.42</f>
        <v>317.77199999999999</v>
      </c>
    </row>
    <row r="50" spans="1:4" x14ac:dyDescent="0.25">
      <c r="A50" s="9">
        <f>A49+1</f>
        <v>44</v>
      </c>
      <c r="B50" s="19" t="s">
        <v>36</v>
      </c>
      <c r="C50" s="11" t="s">
        <v>18</v>
      </c>
      <c r="D50" s="20">
        <f>2881.44*0.42</f>
        <v>1210.2048</v>
      </c>
    </row>
    <row r="51" spans="1:4" x14ac:dyDescent="0.25">
      <c r="A51" s="12" t="s">
        <v>23</v>
      </c>
      <c r="B51" s="13" t="s">
        <v>37</v>
      </c>
      <c r="C51" s="15"/>
      <c r="D51" s="21"/>
    </row>
    <row r="52" spans="1:4" x14ac:dyDescent="0.25">
      <c r="A52" s="9">
        <f>A50+1</f>
        <v>45</v>
      </c>
      <c r="B52" s="10" t="s">
        <v>38</v>
      </c>
      <c r="C52" s="11" t="s">
        <v>1</v>
      </c>
      <c r="D52" s="20">
        <f>D17*2</f>
        <v>2118</v>
      </c>
    </row>
    <row r="53" spans="1:4" x14ac:dyDescent="0.25">
      <c r="A53" s="9">
        <f>A52+1</f>
        <v>46</v>
      </c>
      <c r="B53" s="10" t="s">
        <v>39</v>
      </c>
      <c r="C53" s="11" t="s">
        <v>40</v>
      </c>
      <c r="D53" s="20">
        <f>2522*0.42</f>
        <v>1059.24</v>
      </c>
    </row>
    <row r="54" spans="1:4" ht="27" x14ac:dyDescent="0.25">
      <c r="A54" s="9">
        <f>A53+1</f>
        <v>47</v>
      </c>
      <c r="B54" s="10" t="s">
        <v>41</v>
      </c>
      <c r="C54" s="11" t="s">
        <v>18</v>
      </c>
      <c r="D54" s="20">
        <v>756.6</v>
      </c>
    </row>
    <row r="55" spans="1:4" ht="27" x14ac:dyDescent="0.25">
      <c r="A55" s="9">
        <f>A54+1</f>
        <v>48</v>
      </c>
      <c r="B55" s="10" t="s">
        <v>42</v>
      </c>
      <c r="C55" s="11" t="s">
        <v>18</v>
      </c>
      <c r="D55" s="20">
        <f>D54</f>
        <v>756.6</v>
      </c>
    </row>
    <row r="56" spans="1:4" x14ac:dyDescent="0.25">
      <c r="A56" s="9">
        <f>A54+1</f>
        <v>48</v>
      </c>
      <c r="B56" s="10" t="s">
        <v>43</v>
      </c>
      <c r="C56" s="11" t="s">
        <v>18</v>
      </c>
      <c r="D56" s="20">
        <f>D55</f>
        <v>756.6</v>
      </c>
    </row>
    <row r="57" spans="1:4" x14ac:dyDescent="0.25">
      <c r="A57" s="9">
        <f>A56+1</f>
        <v>49</v>
      </c>
      <c r="B57" s="10" t="s">
        <v>44</v>
      </c>
      <c r="C57" s="11" t="s">
        <v>40</v>
      </c>
      <c r="D57" s="20">
        <f>D12</f>
        <v>1059</v>
      </c>
    </row>
    <row r="58" spans="1:4" x14ac:dyDescent="0.25">
      <c r="A58" s="9">
        <f>A57+1</f>
        <v>50</v>
      </c>
      <c r="B58" s="10" t="s">
        <v>45</v>
      </c>
      <c r="C58" s="11" t="s">
        <v>40</v>
      </c>
      <c r="D58" s="20">
        <f>D57</f>
        <v>1059</v>
      </c>
    </row>
    <row r="59" spans="1:4" x14ac:dyDescent="0.25">
      <c r="A59" s="9">
        <f>A58+1</f>
        <v>51</v>
      </c>
      <c r="B59" s="10" t="s">
        <v>46</v>
      </c>
      <c r="C59" s="11" t="s">
        <v>47</v>
      </c>
      <c r="D59" s="20">
        <f>307.4*0.42</f>
        <v>129.10799999999998</v>
      </c>
    </row>
    <row r="60" spans="1:4" x14ac:dyDescent="0.25">
      <c r="A60" s="9">
        <f>A59+1</f>
        <v>52</v>
      </c>
      <c r="B60" s="10" t="s">
        <v>48</v>
      </c>
      <c r="C60" s="11" t="s">
        <v>47</v>
      </c>
      <c r="D60" s="20">
        <f>245.92*0.42</f>
        <v>103.28639999999999</v>
      </c>
    </row>
    <row r="61" spans="1:4" x14ac:dyDescent="0.25">
      <c r="A61" s="9">
        <f>A60+1</f>
        <v>53</v>
      </c>
      <c r="B61" s="10" t="s">
        <v>49</v>
      </c>
      <c r="C61" s="11" t="s">
        <v>1</v>
      </c>
      <c r="D61" s="20">
        <f>D52</f>
        <v>2118</v>
      </c>
    </row>
    <row r="62" spans="1:4" x14ac:dyDescent="0.25">
      <c r="A62" s="9"/>
      <c r="B62" s="13" t="s">
        <v>69</v>
      </c>
      <c r="C62" s="15"/>
      <c r="D62" s="21"/>
    </row>
    <row r="63" spans="1:4" ht="27" x14ac:dyDescent="0.25">
      <c r="A63" s="9">
        <f>A61+1</f>
        <v>54</v>
      </c>
      <c r="B63" s="10" t="s">
        <v>70</v>
      </c>
      <c r="C63" s="11" t="s">
        <v>5</v>
      </c>
      <c r="D63" s="20">
        <v>1</v>
      </c>
    </row>
    <row r="64" spans="1:4" x14ac:dyDescent="0.25">
      <c r="A64" s="9">
        <f>A63+1</f>
        <v>55</v>
      </c>
      <c r="B64" s="10" t="s">
        <v>71</v>
      </c>
      <c r="C64" s="11" t="s">
        <v>5</v>
      </c>
      <c r="D64" s="20">
        <v>1</v>
      </c>
    </row>
    <row r="65" spans="1:4" x14ac:dyDescent="0.25">
      <c r="A65" s="9">
        <f>A64+1</f>
        <v>56</v>
      </c>
      <c r="B65" s="10" t="s">
        <v>72</v>
      </c>
      <c r="C65" s="11" t="s">
        <v>5</v>
      </c>
      <c r="D65" s="20">
        <v>2</v>
      </c>
    </row>
    <row r="66" spans="1:4" x14ac:dyDescent="0.25">
      <c r="A66" s="9">
        <f>A65+1</f>
        <v>57</v>
      </c>
      <c r="B66" s="10" t="s">
        <v>73</v>
      </c>
      <c r="C66" s="11" t="s">
        <v>5</v>
      </c>
      <c r="D66" s="20">
        <v>2</v>
      </c>
    </row>
    <row r="67" spans="1:4" x14ac:dyDescent="0.25">
      <c r="A67" s="9">
        <f>A66+1</f>
        <v>58</v>
      </c>
      <c r="B67" s="10" t="s">
        <v>74</v>
      </c>
      <c r="C67" s="11" t="s">
        <v>5</v>
      </c>
      <c r="D67" s="20">
        <v>1</v>
      </c>
    </row>
    <row r="68" spans="1:4" x14ac:dyDescent="0.25">
      <c r="A68" s="9">
        <f>A67+1</f>
        <v>59</v>
      </c>
      <c r="B68" s="10" t="s">
        <v>75</v>
      </c>
      <c r="C68" s="11" t="s">
        <v>5</v>
      </c>
      <c r="D68" s="20">
        <v>1</v>
      </c>
    </row>
    <row r="69" spans="1:4" x14ac:dyDescent="0.25">
      <c r="A69" s="9">
        <f t="shared" ref="A69:A80" si="1">A68+1</f>
        <v>60</v>
      </c>
      <c r="B69" s="10" t="s">
        <v>76</v>
      </c>
      <c r="C69" s="11" t="s">
        <v>5</v>
      </c>
      <c r="D69" s="20">
        <v>1</v>
      </c>
    </row>
    <row r="70" spans="1:4" x14ac:dyDescent="0.25">
      <c r="A70" s="9">
        <f t="shared" si="1"/>
        <v>61</v>
      </c>
      <c r="B70" s="10" t="s">
        <v>77</v>
      </c>
      <c r="C70" s="11" t="s">
        <v>5</v>
      </c>
      <c r="D70" s="20">
        <v>1</v>
      </c>
    </row>
    <row r="71" spans="1:4" ht="27" x14ac:dyDescent="0.3">
      <c r="A71" s="9">
        <f t="shared" si="1"/>
        <v>62</v>
      </c>
      <c r="B71" s="10" t="s">
        <v>78</v>
      </c>
      <c r="C71" s="22" t="s">
        <v>40</v>
      </c>
      <c r="D71" s="23">
        <v>30</v>
      </c>
    </row>
    <row r="72" spans="1:4" ht="27" x14ac:dyDescent="0.3">
      <c r="A72" s="9">
        <f t="shared" si="1"/>
        <v>63</v>
      </c>
      <c r="B72" s="10" t="s">
        <v>79</v>
      </c>
      <c r="C72" s="22" t="s">
        <v>18</v>
      </c>
      <c r="D72" s="23">
        <v>3</v>
      </c>
    </row>
    <row r="73" spans="1:4" ht="15.75" x14ac:dyDescent="0.3">
      <c r="A73" s="9">
        <f t="shared" si="1"/>
        <v>64</v>
      </c>
      <c r="B73" s="10" t="s">
        <v>80</v>
      </c>
      <c r="C73" s="22" t="s">
        <v>18</v>
      </c>
      <c r="D73" s="23">
        <v>3</v>
      </c>
    </row>
    <row r="74" spans="1:4" ht="27" x14ac:dyDescent="0.3">
      <c r="A74" s="9">
        <f t="shared" si="1"/>
        <v>65</v>
      </c>
      <c r="B74" s="10" t="s">
        <v>81</v>
      </c>
      <c r="C74" s="22" t="s">
        <v>40</v>
      </c>
      <c r="D74" s="23">
        <v>2</v>
      </c>
    </row>
    <row r="75" spans="1:4" ht="27" x14ac:dyDescent="0.3">
      <c r="A75" s="9">
        <f t="shared" si="1"/>
        <v>66</v>
      </c>
      <c r="B75" s="10" t="s">
        <v>82</v>
      </c>
      <c r="C75" s="22" t="s">
        <v>18</v>
      </c>
      <c r="D75" s="23">
        <v>1</v>
      </c>
    </row>
    <row r="76" spans="1:4" ht="15.75" x14ac:dyDescent="0.3">
      <c r="A76" s="9">
        <f t="shared" si="1"/>
        <v>67</v>
      </c>
      <c r="B76" s="10" t="s">
        <v>80</v>
      </c>
      <c r="C76" s="22" t="s">
        <v>18</v>
      </c>
      <c r="D76" s="23">
        <v>1</v>
      </c>
    </row>
    <row r="77" spans="1:4" ht="27" x14ac:dyDescent="0.3">
      <c r="A77" s="9">
        <f t="shared" si="1"/>
        <v>68</v>
      </c>
      <c r="B77" s="10" t="s">
        <v>83</v>
      </c>
      <c r="C77" s="22" t="s">
        <v>84</v>
      </c>
      <c r="D77" s="23">
        <v>317</v>
      </c>
    </row>
    <row r="78" spans="1:4" ht="15.75" x14ac:dyDescent="0.3">
      <c r="A78" s="9">
        <f t="shared" si="1"/>
        <v>69</v>
      </c>
      <c r="B78" s="10" t="s">
        <v>85</v>
      </c>
      <c r="C78" s="22" t="s">
        <v>1</v>
      </c>
      <c r="D78" s="23">
        <v>2</v>
      </c>
    </row>
    <row r="79" spans="1:4" ht="15.75" x14ac:dyDescent="0.3">
      <c r="A79" s="9">
        <f t="shared" si="1"/>
        <v>70</v>
      </c>
      <c r="B79" s="10" t="s">
        <v>86</v>
      </c>
      <c r="C79" s="22" t="s">
        <v>5</v>
      </c>
      <c r="D79" s="23">
        <v>2</v>
      </c>
    </row>
    <row r="80" spans="1:4" x14ac:dyDescent="0.25">
      <c r="A80" s="9">
        <f t="shared" si="1"/>
        <v>71</v>
      </c>
      <c r="B80" s="18" t="s">
        <v>30</v>
      </c>
      <c r="C80" s="15" t="s">
        <v>5</v>
      </c>
      <c r="D80" s="16">
        <v>38</v>
      </c>
    </row>
    <row r="81" spans="3:4" x14ac:dyDescent="0.25">
      <c r="C81" s="3"/>
      <c r="D81" s="3"/>
    </row>
  </sheetData>
  <mergeCells count="2">
    <mergeCell ref="A1:D1"/>
    <mergeCell ref="A2:D2"/>
  </mergeCells>
  <pageMargins left="0.25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RISH-ф140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DESKOX</dc:creator>
  <cp:lastModifiedBy>Marinova</cp:lastModifiedBy>
  <cp:lastPrinted>2016-08-25T09:31:07Z</cp:lastPrinted>
  <dcterms:created xsi:type="dcterms:W3CDTF">2012-11-18T08:41:24Z</dcterms:created>
  <dcterms:modified xsi:type="dcterms:W3CDTF">2017-07-10T11:04:41Z</dcterms:modified>
</cp:coreProperties>
</file>